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195" windowHeight="8250" activeTab="2"/>
  </bookViews>
  <sheets>
    <sheet name="FLR Return Calcs." sheetId="1" r:id="rId1"/>
    <sheet name="FLR Regression" sheetId="2" r:id="rId2"/>
    <sheet name="Bond Rating" sheetId="3" r:id="rId3"/>
  </sheets>
  <calcPr calcId="114210"/>
</workbook>
</file>

<file path=xl/calcChain.xml><?xml version="1.0" encoding="utf-8"?>
<calcChain xmlns="http://schemas.openxmlformats.org/spreadsheetml/2006/main">
  <c r="D36" i="2"/>
  <c r="D35"/>
  <c r="D34"/>
  <c r="I60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3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4"/>
  <c r="F5"/>
  <c r="F6"/>
  <c r="F7"/>
  <c r="F8"/>
  <c r="F9"/>
  <c r="F3"/>
</calcChain>
</file>

<file path=xl/sharedStrings.xml><?xml version="1.0" encoding="utf-8"?>
<sst xmlns="http://schemas.openxmlformats.org/spreadsheetml/2006/main" count="60" uniqueCount="54">
  <si>
    <t>Time period</t>
  </si>
  <si>
    <t>Price(Stock)</t>
  </si>
  <si>
    <t>DPS(Stock)</t>
  </si>
  <si>
    <t>Split Factor</t>
  </si>
  <si>
    <t>S&amp;P 500 Index Level</t>
  </si>
  <si>
    <t>Return(Stock)</t>
  </si>
  <si>
    <t>Return(Mkt)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</si>
  <si>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</si>
  <si>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</si>
  <si>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</si>
  <si>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</si>
  <si>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</si>
  <si>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</si>
  <si>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</si>
  <si>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</si>
  <si>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</si>
  <si>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</si>
  <si>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</si>
  <si>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</si>
  <si>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</si>
  <si>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</si>
  <si>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</si>
  <si>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</si>
  <si>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</si>
  <si>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</si>
  <si>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</si>
  <si>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</si>
  <si>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</si>
  <si>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</si>
  <si>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</si>
  <si>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</si>
  <si>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</si>
  <si>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Beta</t>
  </si>
  <si>
    <r>
      <t>R</t>
    </r>
    <r>
      <rPr>
        <vertAlign val="superscript"/>
        <sz val="11"/>
        <color indexed="8"/>
        <rFont val="Calibri"/>
        <family val="2"/>
      </rPr>
      <t>2</t>
    </r>
  </si>
  <si>
    <t>Regression Analysis</t>
  </si>
  <si>
    <t>Expected Marker Return</t>
  </si>
  <si>
    <t>Cost of Equity</t>
  </si>
  <si>
    <t>Beta Upper (95%)</t>
  </si>
  <si>
    <t>Beta Lower (95%)</t>
  </si>
  <si>
    <r>
      <t>R</t>
    </r>
    <r>
      <rPr>
        <vertAlign val="subscript"/>
        <sz val="10"/>
        <rFont val="Arial"/>
        <family val="2"/>
      </rPr>
      <t>f</t>
    </r>
  </si>
  <si>
    <r>
      <t>R</t>
    </r>
    <r>
      <rPr>
        <vertAlign val="subscript"/>
        <sz val="10"/>
        <rFont val="Arial"/>
        <family val="2"/>
      </rPr>
      <t>m</t>
    </r>
  </si>
  <si>
    <t>10-yr U.S. Bond Rate</t>
  </si>
  <si>
    <t>Expected Market Return (Rm) from 1/2008-10/2012</t>
  </si>
  <si>
    <t>S&amp;P 500 Return from 1/2008-10/2012</t>
  </si>
  <si>
    <r>
      <t>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 R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+ Beta</t>
    </r>
    <r>
      <rPr>
        <vertAlign val="subscript"/>
        <sz val="10"/>
        <rFont val="Arial"/>
        <family val="2"/>
      </rPr>
      <t>(</t>
    </r>
    <r>
      <rPr>
        <sz val="10"/>
        <rFont val="Arial"/>
        <family val="2"/>
      </rPr>
      <t>R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-R</t>
    </r>
    <r>
      <rPr>
        <vertAlign val="subscript"/>
        <sz val="10"/>
        <rFont val="Arial"/>
        <family val="2"/>
      </rPr>
      <t>f)</t>
    </r>
  </si>
  <si>
    <r>
      <t>R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(Beta)</t>
    </r>
  </si>
  <si>
    <r>
      <t>R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(Beta Lower Range)</t>
    </r>
  </si>
  <si>
    <r>
      <t>R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(Beta Upper Range)</t>
    </r>
  </si>
  <si>
    <t xml:space="preserve">Morning Star Bond Rating Analysis: </t>
  </si>
  <si>
    <t xml:space="preserve">Table 12.2: </t>
  </si>
  <si>
    <r>
      <t xml:space="preserve">Fluor Bond Rating is </t>
    </r>
    <r>
      <rPr>
        <b/>
        <sz val="11"/>
        <color indexed="8"/>
        <rFont val="Calibri"/>
        <family val="2"/>
      </rPr>
      <t>A:</t>
    </r>
    <r>
      <rPr>
        <sz val="11"/>
        <color indexed="8"/>
        <rFont val="Calibri"/>
        <family val="2"/>
      </rPr>
      <t xml:space="preserve"> Debt Beta = 0.05</t>
    </r>
  </si>
  <si>
    <t>Cost of Debt</t>
  </si>
  <si>
    <t>Cost of Debt = 1.61% + 0.05(2.38%)</t>
  </si>
  <si>
    <t>Cost of Debt = 1.73%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</si>
</sst>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name val="Calibri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18" applyNumberFormat="0" applyAlignment="0" applyProtection="0"/>
    <xf numFmtId="0" fontId="17" fillId="29" borderId="19" applyNumberFormat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31" borderId="18" applyNumberFormat="0" applyAlignment="0" applyProtection="0"/>
    <xf numFmtId="0" fontId="24" fillId="0" borderId="23" applyNumberFormat="0" applyFill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0" borderId="0" applyFill="0"/>
    <xf numFmtId="0" fontId="5" fillId="0" borderId="0" applyFill="0"/>
    <xf numFmtId="0" fontId="2" fillId="33" borderId="24" applyNumberFormat="0" applyFont="0" applyAlignment="0" applyProtection="0"/>
    <xf numFmtId="0" fontId="26" fillId="28" borderId="25" applyNumberForma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38" applyFill="1" applyAlignment="1">
      <alignment horizontal="left"/>
    </xf>
    <xf numFmtId="14" fontId="0" fillId="0" borderId="0" xfId="0" applyNumberFormat="1"/>
    <xf numFmtId="0" fontId="5" fillId="0" borderId="0" xfId="39" applyFill="1" applyAlignment="1">
      <alignment horizontal="left"/>
    </xf>
    <xf numFmtId="0" fontId="5" fillId="0" borderId="0" xfId="39" applyFill="1" applyAlignment="1">
      <alignment horizontal="left" vertical="top" wrapText="1"/>
    </xf>
    <xf numFmtId="0" fontId="3" fillId="0" borderId="1" xfId="0" applyFont="1" applyBorder="1"/>
    <xf numFmtId="14" fontId="0" fillId="0" borderId="2" xfId="0" applyNumberFormat="1" applyFont="1" applyBorder="1"/>
    <xf numFmtId="0" fontId="3" fillId="0" borderId="3" xfId="0" applyFont="1" applyBorder="1"/>
    <xf numFmtId="0" fontId="0" fillId="0" borderId="3" xfId="0" applyFont="1" applyBorder="1"/>
    <xf numFmtId="14" fontId="0" fillId="0" borderId="4" xfId="0" applyNumberFormat="1" applyFont="1" applyBorder="1"/>
    <xf numFmtId="0" fontId="0" fillId="0" borderId="5" xfId="0" applyFont="1" applyBorder="1"/>
    <xf numFmtId="0" fontId="3" fillId="0" borderId="6" xfId="0" applyFont="1" applyBorder="1"/>
    <xf numFmtId="0" fontId="0" fillId="0" borderId="0" xfId="0" applyFont="1" applyBorder="1"/>
    <xf numFmtId="0" fontId="0" fillId="0" borderId="1" xfId="0" applyFont="1" applyBorder="1"/>
    <xf numFmtId="14" fontId="0" fillId="0" borderId="7" xfId="0" applyNumberFormat="1" applyFont="1" applyBorder="1"/>
    <xf numFmtId="0" fontId="0" fillId="0" borderId="8" xfId="0" applyFont="1" applyBorder="1"/>
    <xf numFmtId="0" fontId="0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left"/>
    </xf>
    <xf numFmtId="0" fontId="9" fillId="0" borderId="0" xfId="39" applyFont="1" applyFill="1" applyAlignment="1">
      <alignment horizontal="left"/>
    </xf>
    <xf numFmtId="14" fontId="9" fillId="2" borderId="14" xfId="37" applyNumberFormat="1" applyFont="1" applyFill="1" applyBorder="1"/>
    <xf numFmtId="0" fontId="9" fillId="2" borderId="15" xfId="37" applyFont="1" applyFill="1" applyBorder="1" applyAlignment="1">
      <alignment horizontal="center"/>
    </xf>
    <xf numFmtId="0" fontId="9" fillId="2" borderId="16" xfId="37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Continuous"/>
    </xf>
    <xf numFmtId="0" fontId="4" fillId="0" borderId="0" xfId="38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38" applyFont="1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Border="1"/>
    <xf numFmtId="0" fontId="0" fillId="2" borderId="0" xfId="0" applyFill="1"/>
    <xf numFmtId="0" fontId="9" fillId="2" borderId="0" xfId="39" applyFont="1" applyFill="1" applyBorder="1" applyAlignment="1">
      <alignment horizontal="left"/>
    </xf>
    <xf numFmtId="0" fontId="5" fillId="0" borderId="0" xfId="39" applyFill="1" applyBorder="1" applyAlignment="1">
      <alignment horizontal="left" vertical="top" wrapText="1"/>
    </xf>
    <xf numFmtId="0" fontId="6" fillId="2" borderId="0" xfId="39" applyFont="1" applyFill="1" applyAlignment="1">
      <alignment horizontal="left" vertical="top" wrapText="1"/>
    </xf>
    <xf numFmtId="0" fontId="6" fillId="0" borderId="7" xfId="39" applyFont="1" applyFill="1" applyBorder="1" applyAlignment="1">
      <alignment horizontal="left" vertical="top" wrapText="1"/>
    </xf>
    <xf numFmtId="0" fontId="6" fillId="0" borderId="6" xfId="39" applyFont="1" applyFill="1" applyBorder="1" applyAlignment="1">
      <alignment horizontal="left" vertical="top" wrapText="1"/>
    </xf>
    <xf numFmtId="0" fontId="6" fillId="0" borderId="14" xfId="39" applyFont="1" applyFill="1" applyBorder="1" applyAlignment="1">
      <alignment horizontal="left" vertical="top" wrapText="1"/>
    </xf>
    <xf numFmtId="0" fontId="6" fillId="0" borderId="16" xfId="39" applyFont="1" applyFill="1" applyBorder="1" applyAlignment="1">
      <alignment horizontal="left" vertical="top" wrapText="1"/>
    </xf>
    <xf numFmtId="0" fontId="5" fillId="0" borderId="17" xfId="39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/>
    </xf>
    <xf numFmtId="0" fontId="5" fillId="0" borderId="7" xfId="39" applyFont="1" applyFill="1" applyBorder="1" applyAlignment="1">
      <alignment horizontal="left" vertical="top" wrapText="1"/>
    </xf>
    <xf numFmtId="0" fontId="5" fillId="0" borderId="6" xfId="39" applyFont="1" applyFill="1" applyBorder="1" applyAlignment="1">
      <alignment horizontal="left" vertical="top" wrapText="1"/>
    </xf>
    <xf numFmtId="0" fontId="6" fillId="0" borderId="4" xfId="39" applyFont="1" applyFill="1" applyBorder="1" applyAlignment="1">
      <alignment horizontal="left" vertical="top" wrapText="1"/>
    </xf>
    <xf numFmtId="0" fontId="6" fillId="0" borderId="1" xfId="39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3" xfId="38" applyFont="1" applyFill="1" applyBorder="1" applyAlignment="1">
      <alignment horizontal="left"/>
    </xf>
    <xf numFmtId="0" fontId="5" fillId="0" borderId="2" xfId="39" applyFont="1" applyFill="1" applyBorder="1" applyAlignment="1">
      <alignment horizontal="left" vertical="top" wrapText="1"/>
    </xf>
    <xf numFmtId="0" fontId="5" fillId="0" borderId="3" xfId="39" applyFont="1" applyFill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Fill="1" applyBorder="1" applyAlignment="1"/>
    <xf numFmtId="0" fontId="0" fillId="0" borderId="6" xfId="0" applyBorder="1"/>
    <xf numFmtId="0" fontId="0" fillId="0" borderId="2" xfId="0" applyFill="1" applyBorder="1" applyAlignment="1">
      <alignment horizontal="left"/>
    </xf>
    <xf numFmtId="0" fontId="3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38"/>
    <cellStyle name="Normal 4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19050</xdr:rowOff>
    </xdr:from>
    <xdr:to>
      <xdr:col>11</xdr:col>
      <xdr:colOff>552450</xdr:colOff>
      <xdr:row>38</xdr:row>
      <xdr:rowOff>161925</xdr:rowOff>
    </xdr:to>
    <xdr:pic>
      <xdr:nvPicPr>
        <xdr:cNvPr id="1026" name="Picture 7" descr="tbl12_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543550"/>
          <a:ext cx="71151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15</xdr:col>
      <xdr:colOff>352425</xdr:colOff>
      <xdr:row>26</xdr:row>
      <xdr:rowOff>123825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0500"/>
          <a:ext cx="9372600" cy="488632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workbookViewId="0"/>
  </sheetViews>
  <sheetFormatPr defaultRowHeight="15"/>
  <cols>
    <col min="1" max="1" width="12.42578125" style="2" bestFit="1" customWidth="1"/>
    <col min="2" max="2" width="12.5703125" bestFit="1" customWidth="1"/>
    <col min="3" max="4" width="11.7109375" bestFit="1" customWidth="1"/>
    <col min="5" max="5" width="21.7109375" bestFit="1" customWidth="1"/>
    <col min="6" max="6" width="14.42578125" bestFit="1" customWidth="1"/>
    <col min="7" max="7" width="13.28515625" bestFit="1" customWidth="1"/>
    <col min="9" max="9" width="22.7109375" bestFit="1" customWidth="1"/>
    <col min="10" max="10" width="12" bestFit="1" customWidth="1"/>
    <col min="11" max="11" width="14.5703125" bestFit="1" customWidth="1"/>
    <col min="12" max="13" width="12" bestFit="1" customWidth="1"/>
    <col min="14" max="14" width="13.42578125" bestFit="1" customWidth="1"/>
    <col min="15" max="15" width="12" bestFit="1" customWidth="1"/>
  </cols>
  <sheetData>
    <row r="1" spans="1:17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8" t="s">
        <v>6</v>
      </c>
    </row>
    <row r="2" spans="1:17">
      <c r="A2" s="9">
        <v>39419</v>
      </c>
      <c r="B2" s="10">
        <v>145.72</v>
      </c>
      <c r="C2" s="10"/>
      <c r="D2" s="10">
        <v>1</v>
      </c>
      <c r="E2" s="13">
        <v>1468.36</v>
      </c>
      <c r="F2" s="17"/>
      <c r="G2" s="5"/>
    </row>
    <row r="3" spans="1:17">
      <c r="A3" s="6">
        <v>39449</v>
      </c>
      <c r="B3" s="12">
        <v>121.49</v>
      </c>
      <c r="C3" s="12">
        <v>0.25</v>
      </c>
      <c r="D3" s="12">
        <v>1</v>
      </c>
      <c r="E3" s="8">
        <v>1378.55</v>
      </c>
      <c r="F3" s="18">
        <f>(B3*D3-B2+C3*D3)/B2</f>
        <v>-0.16456217403239093</v>
      </c>
      <c r="G3" s="7">
        <f>(E3-E2)/E3</f>
        <v>-6.5148162924812264E-2</v>
      </c>
      <c r="I3" s="29"/>
      <c r="J3" s="29"/>
      <c r="K3" s="29"/>
      <c r="L3" s="29"/>
      <c r="M3" s="29"/>
      <c r="N3" s="29"/>
      <c r="O3" s="29"/>
      <c r="P3" s="29"/>
      <c r="Q3" s="29"/>
    </row>
    <row r="4" spans="1:17">
      <c r="A4" s="6">
        <v>39479</v>
      </c>
      <c r="B4" s="12">
        <v>139.25</v>
      </c>
      <c r="C4" s="12"/>
      <c r="D4" s="12">
        <v>1</v>
      </c>
      <c r="E4" s="8">
        <v>1330.63</v>
      </c>
      <c r="F4" s="18">
        <f>(B4*D4-B3+C4*D4)/B3</f>
        <v>0.14618487118281345</v>
      </c>
      <c r="G4" s="7">
        <f t="shared" ref="G4:G61" si="0">(E4-E3)/E4</f>
        <v>-3.6013016390732087E-2</v>
      </c>
      <c r="I4" s="29"/>
      <c r="J4" s="29"/>
      <c r="K4" s="29"/>
      <c r="L4" s="29"/>
      <c r="M4" s="29"/>
      <c r="N4" s="29"/>
      <c r="O4" s="29"/>
      <c r="P4" s="29"/>
      <c r="Q4" s="29"/>
    </row>
    <row r="5" spans="1:17">
      <c r="A5" s="6">
        <v>39510</v>
      </c>
      <c r="B5" s="12">
        <v>141.16</v>
      </c>
      <c r="C5" s="12"/>
      <c r="D5" s="12">
        <v>1</v>
      </c>
      <c r="E5" s="8">
        <v>1322.7</v>
      </c>
      <c r="F5" s="18">
        <f t="shared" ref="F5:F61" si="1">(B5*D5-B4+C5*D5)/B4</f>
        <v>1.3716337522441627E-2</v>
      </c>
      <c r="G5" s="7">
        <f t="shared" si="0"/>
        <v>-5.9953126181296317E-3</v>
      </c>
      <c r="I5" s="30"/>
      <c r="J5" s="30"/>
      <c r="K5" s="29"/>
      <c r="L5" s="29"/>
      <c r="M5" s="29"/>
      <c r="N5" s="29"/>
      <c r="O5" s="29"/>
      <c r="P5" s="29"/>
      <c r="Q5" s="29"/>
    </row>
    <row r="6" spans="1:17">
      <c r="A6" s="6">
        <v>39539</v>
      </c>
      <c r="B6" s="12">
        <v>152.87</v>
      </c>
      <c r="C6" s="12">
        <v>0.25</v>
      </c>
      <c r="D6" s="12">
        <v>1</v>
      </c>
      <c r="E6" s="8">
        <v>1385.59</v>
      </c>
      <c r="F6" s="18">
        <f t="shared" si="1"/>
        <v>8.4726551431000344E-2</v>
      </c>
      <c r="G6" s="7">
        <f t="shared" si="0"/>
        <v>4.5388607019392374E-2</v>
      </c>
      <c r="I6" s="20"/>
      <c r="J6" s="20"/>
      <c r="K6" s="29"/>
      <c r="L6" s="29"/>
      <c r="M6" s="31"/>
      <c r="N6" s="29"/>
      <c r="O6" s="29"/>
      <c r="P6" s="29"/>
      <c r="Q6" s="29"/>
    </row>
    <row r="7" spans="1:17">
      <c r="A7" s="6">
        <v>39569</v>
      </c>
      <c r="B7" s="12">
        <v>186.55</v>
      </c>
      <c r="C7" s="12"/>
      <c r="D7" s="12">
        <v>1</v>
      </c>
      <c r="E7" s="8">
        <v>1400.38</v>
      </c>
      <c r="F7" s="18">
        <f t="shared" si="1"/>
        <v>0.22031791718453592</v>
      </c>
      <c r="G7" s="7">
        <f t="shared" si="0"/>
        <v>1.056141904340264E-2</v>
      </c>
      <c r="I7" s="20"/>
      <c r="J7" s="20"/>
      <c r="K7" s="29"/>
      <c r="L7" s="29"/>
      <c r="M7" s="29"/>
      <c r="N7" s="29"/>
      <c r="O7" s="29"/>
      <c r="P7" s="29"/>
      <c r="Q7" s="29"/>
    </row>
    <row r="8" spans="1:17">
      <c r="A8" s="6">
        <v>39601</v>
      </c>
      <c r="B8" s="12">
        <v>186.08</v>
      </c>
      <c r="C8" s="12"/>
      <c r="D8" s="12">
        <v>1</v>
      </c>
      <c r="E8" s="8">
        <v>1280</v>
      </c>
      <c r="F8" s="18">
        <f t="shared" si="1"/>
        <v>-2.5194317877244646E-3</v>
      </c>
      <c r="G8" s="7">
        <f t="shared" si="0"/>
        <v>-9.4046875000000085E-2</v>
      </c>
      <c r="I8" s="20"/>
      <c r="J8" s="20"/>
      <c r="K8" s="29"/>
      <c r="L8" s="29"/>
      <c r="M8" s="29"/>
      <c r="N8" s="29"/>
      <c r="O8" s="29"/>
      <c r="P8" s="29"/>
      <c r="Q8" s="29"/>
    </row>
    <row r="9" spans="1:17">
      <c r="A9" s="6">
        <v>39630</v>
      </c>
      <c r="B9" s="12">
        <v>81.349999999999994</v>
      </c>
      <c r="C9" s="12">
        <v>0.13</v>
      </c>
      <c r="D9" s="12">
        <v>1.5</v>
      </c>
      <c r="E9" s="8">
        <v>1267.3800000000001</v>
      </c>
      <c r="F9" s="18">
        <f t="shared" si="1"/>
        <v>-0.34318572656921764</v>
      </c>
      <c r="G9" s="7">
        <f t="shared" si="0"/>
        <v>-9.9575502217171558E-3</v>
      </c>
      <c r="I9" s="20"/>
      <c r="J9" s="20"/>
      <c r="K9" s="29"/>
      <c r="L9" s="29"/>
      <c r="M9" s="29"/>
      <c r="N9" s="29"/>
      <c r="O9" s="29"/>
      <c r="P9" s="29"/>
      <c r="Q9" s="29"/>
    </row>
    <row r="10" spans="1:17">
      <c r="A10" s="6">
        <v>39661</v>
      </c>
      <c r="B10" s="12">
        <v>80.13</v>
      </c>
      <c r="C10" s="12"/>
      <c r="D10" s="12">
        <v>1</v>
      </c>
      <c r="E10" s="8">
        <v>1282.83</v>
      </c>
      <c r="F10" s="18">
        <f t="shared" si="1"/>
        <v>-1.499692685925014E-2</v>
      </c>
      <c r="G10" s="7">
        <f t="shared" si="0"/>
        <v>1.2043684665933771E-2</v>
      </c>
      <c r="I10" s="20"/>
      <c r="J10" s="20"/>
      <c r="K10" s="29"/>
      <c r="L10" s="29"/>
      <c r="M10" s="29"/>
      <c r="N10" s="29"/>
      <c r="O10" s="29"/>
      <c r="P10" s="29"/>
      <c r="Q10" s="29"/>
    </row>
    <row r="11" spans="1:17">
      <c r="A11" s="6">
        <v>39693</v>
      </c>
      <c r="B11" s="12">
        <v>55.7</v>
      </c>
      <c r="C11" s="12"/>
      <c r="D11" s="12">
        <v>1</v>
      </c>
      <c r="E11" s="8">
        <v>1166.3599999999999</v>
      </c>
      <c r="F11" s="18">
        <f t="shared" si="1"/>
        <v>-0.30487957069761629</v>
      </c>
      <c r="G11" s="7">
        <f t="shared" si="0"/>
        <v>-9.9857676875064333E-2</v>
      </c>
      <c r="I11" s="29"/>
      <c r="J11" s="29"/>
      <c r="K11" s="29"/>
      <c r="L11" s="29"/>
      <c r="M11" s="29"/>
      <c r="N11" s="29"/>
      <c r="O11" s="29"/>
      <c r="P11" s="29"/>
      <c r="Q11" s="29"/>
    </row>
    <row r="12" spans="1:17">
      <c r="A12" s="6">
        <v>39722</v>
      </c>
      <c r="B12" s="12">
        <v>39.93</v>
      </c>
      <c r="C12" s="12">
        <v>0.13</v>
      </c>
      <c r="D12" s="12">
        <v>1</v>
      </c>
      <c r="E12" s="8">
        <v>968.75</v>
      </c>
      <c r="F12" s="18">
        <f t="shared" si="1"/>
        <v>-0.28078994614003594</v>
      </c>
      <c r="G12" s="7">
        <f t="shared" si="0"/>
        <v>-0.20398451612903215</v>
      </c>
      <c r="I12" s="29"/>
      <c r="J12" s="29"/>
      <c r="K12" s="29"/>
      <c r="L12" s="29"/>
      <c r="M12" s="29"/>
      <c r="N12" s="29"/>
      <c r="O12" s="29"/>
      <c r="P12" s="29"/>
      <c r="Q12" s="29"/>
    </row>
    <row r="13" spans="1:17">
      <c r="A13" s="6">
        <v>39755</v>
      </c>
      <c r="B13" s="12">
        <v>45.54</v>
      </c>
      <c r="C13" s="12"/>
      <c r="D13" s="12">
        <v>1</v>
      </c>
      <c r="E13" s="8">
        <v>896.24</v>
      </c>
      <c r="F13" s="18">
        <f t="shared" si="1"/>
        <v>0.14049586776859502</v>
      </c>
      <c r="G13" s="7">
        <f t="shared" si="0"/>
        <v>-8.090466839239488E-2</v>
      </c>
      <c r="I13" s="32"/>
      <c r="J13" s="32"/>
      <c r="K13" s="32"/>
      <c r="L13" s="32"/>
      <c r="M13" s="32"/>
      <c r="N13" s="32"/>
      <c r="O13" s="29"/>
      <c r="P13" s="29"/>
      <c r="Q13" s="29"/>
    </row>
    <row r="14" spans="1:17">
      <c r="A14" s="6">
        <v>39783</v>
      </c>
      <c r="B14" s="12">
        <v>44.87</v>
      </c>
      <c r="C14" s="12"/>
      <c r="D14" s="12">
        <v>1</v>
      </c>
      <c r="E14" s="8">
        <v>903.25</v>
      </c>
      <c r="F14" s="18">
        <f t="shared" si="1"/>
        <v>-1.4712340799297358E-2</v>
      </c>
      <c r="G14" s="7">
        <f t="shared" si="0"/>
        <v>7.7608635482978037E-3</v>
      </c>
      <c r="I14" s="20"/>
      <c r="J14" s="20"/>
      <c r="K14" s="20"/>
      <c r="L14" s="20"/>
      <c r="M14" s="20"/>
      <c r="N14" s="20"/>
      <c r="O14" s="29"/>
      <c r="P14" s="29"/>
      <c r="Q14" s="29"/>
    </row>
    <row r="15" spans="1:17">
      <c r="A15" s="6">
        <v>39815</v>
      </c>
      <c r="B15" s="12">
        <v>38.9</v>
      </c>
      <c r="C15" s="12">
        <v>0.13</v>
      </c>
      <c r="D15" s="12">
        <v>1</v>
      </c>
      <c r="E15" s="8">
        <v>825.88</v>
      </c>
      <c r="F15" s="18">
        <f t="shared" si="1"/>
        <v>-0.13015377757967461</v>
      </c>
      <c r="G15" s="7">
        <f t="shared" si="0"/>
        <v>-9.3681890831597822E-2</v>
      </c>
      <c r="I15" s="20"/>
      <c r="J15" s="20"/>
      <c r="K15" s="20"/>
      <c r="L15" s="20"/>
      <c r="M15" s="20"/>
      <c r="N15" s="20"/>
      <c r="O15" s="29"/>
      <c r="P15" s="29"/>
      <c r="Q15" s="29"/>
    </row>
    <row r="16" spans="1:17">
      <c r="A16" s="6">
        <v>39846</v>
      </c>
      <c r="B16" s="12">
        <v>33.25</v>
      </c>
      <c r="C16" s="12"/>
      <c r="D16" s="12">
        <v>1</v>
      </c>
      <c r="E16" s="8">
        <v>735.09</v>
      </c>
      <c r="F16" s="18">
        <f t="shared" si="1"/>
        <v>-0.14524421593830331</v>
      </c>
      <c r="G16" s="7">
        <f t="shared" si="0"/>
        <v>-0.12350868601123667</v>
      </c>
      <c r="I16" s="20"/>
      <c r="J16" s="20"/>
      <c r="K16" s="20"/>
      <c r="L16" s="20"/>
      <c r="M16" s="20"/>
      <c r="N16" s="20"/>
      <c r="O16" s="29"/>
      <c r="P16" s="29"/>
      <c r="Q16" s="29"/>
    </row>
    <row r="17" spans="1:17">
      <c r="A17" s="6">
        <v>39874</v>
      </c>
      <c r="B17" s="12">
        <v>34.549999999999997</v>
      </c>
      <c r="C17" s="12"/>
      <c r="D17" s="12">
        <v>1</v>
      </c>
      <c r="E17" s="8">
        <v>797.87</v>
      </c>
      <c r="F17" s="18">
        <f t="shared" si="1"/>
        <v>3.9097744360902173E-2</v>
      </c>
      <c r="G17" s="7">
        <f t="shared" si="0"/>
        <v>7.8684497474525897E-2</v>
      </c>
      <c r="I17" s="29"/>
      <c r="J17" s="29"/>
      <c r="K17" s="29"/>
      <c r="L17" s="29"/>
      <c r="M17" s="29"/>
      <c r="N17" s="29"/>
      <c r="O17" s="29"/>
      <c r="P17" s="29"/>
      <c r="Q17" s="29"/>
    </row>
    <row r="18" spans="1:17">
      <c r="A18" s="6">
        <v>39904</v>
      </c>
      <c r="B18" s="12">
        <v>37.869999999999997</v>
      </c>
      <c r="C18" s="12">
        <v>0.13</v>
      </c>
      <c r="D18" s="12">
        <v>1</v>
      </c>
      <c r="E18" s="8">
        <v>872.81</v>
      </c>
      <c r="F18" s="18">
        <f t="shared" si="1"/>
        <v>9.9855282199710571E-2</v>
      </c>
      <c r="G18" s="7">
        <f t="shared" si="0"/>
        <v>8.5860611129569941E-2</v>
      </c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6">
        <v>39934</v>
      </c>
      <c r="B19" s="12">
        <v>46.98</v>
      </c>
      <c r="C19" s="12"/>
      <c r="D19" s="12">
        <v>1</v>
      </c>
      <c r="E19" s="8">
        <v>919.14</v>
      </c>
      <c r="F19" s="18">
        <f t="shared" si="1"/>
        <v>0.24055980987589121</v>
      </c>
      <c r="G19" s="7">
        <f t="shared" si="0"/>
        <v>5.0405814130600392E-2</v>
      </c>
      <c r="I19" s="20"/>
      <c r="J19" s="20"/>
      <c r="K19" s="20"/>
      <c r="L19" s="20"/>
      <c r="M19" s="20"/>
      <c r="N19" s="20"/>
      <c r="O19" s="20"/>
      <c r="P19" s="20"/>
      <c r="Q19" s="20"/>
    </row>
    <row r="20" spans="1:17">
      <c r="A20" s="6">
        <v>39965</v>
      </c>
      <c r="B20" s="12">
        <v>51.29</v>
      </c>
      <c r="C20" s="12"/>
      <c r="D20" s="12">
        <v>1</v>
      </c>
      <c r="E20" s="8">
        <v>919.32</v>
      </c>
      <c r="F20" s="18">
        <f t="shared" si="1"/>
        <v>9.1741166453810183E-2</v>
      </c>
      <c r="G20" s="7">
        <f t="shared" si="0"/>
        <v>1.95796893356028E-4</v>
      </c>
      <c r="I20" s="20"/>
      <c r="J20" s="20"/>
      <c r="K20" s="20"/>
      <c r="L20" s="20"/>
      <c r="M20" s="20"/>
      <c r="N20" s="20"/>
      <c r="O20" s="20"/>
      <c r="P20" s="20"/>
      <c r="Q20" s="20"/>
    </row>
    <row r="21" spans="1:17">
      <c r="A21" s="6">
        <v>39995</v>
      </c>
      <c r="B21" s="12">
        <v>52.8</v>
      </c>
      <c r="C21" s="12">
        <v>0.13</v>
      </c>
      <c r="D21" s="12">
        <v>1</v>
      </c>
      <c r="E21" s="8">
        <v>987.48</v>
      </c>
      <c r="F21" s="18">
        <f t="shared" si="1"/>
        <v>3.1975043868200388E-2</v>
      </c>
      <c r="G21" s="7">
        <f t="shared" si="0"/>
        <v>6.9024182768258557E-2</v>
      </c>
      <c r="I21" s="29"/>
      <c r="J21" s="29"/>
      <c r="K21" s="29"/>
      <c r="L21" s="29"/>
      <c r="M21" s="29"/>
      <c r="N21" s="29"/>
      <c r="O21" s="29"/>
      <c r="P21" s="29"/>
      <c r="Q21" s="29"/>
    </row>
    <row r="22" spans="1:17">
      <c r="A22" s="6">
        <v>40028</v>
      </c>
      <c r="B22" s="12">
        <v>52.9</v>
      </c>
      <c r="C22" s="12"/>
      <c r="D22" s="12">
        <v>1</v>
      </c>
      <c r="E22" s="8">
        <v>1020.62</v>
      </c>
      <c r="F22" s="18">
        <f t="shared" si="1"/>
        <v>1.8939393939394209E-3</v>
      </c>
      <c r="G22" s="7">
        <f t="shared" si="0"/>
        <v>3.2470459132684044E-2</v>
      </c>
      <c r="I22" s="29"/>
      <c r="J22" s="29"/>
      <c r="K22" s="29"/>
      <c r="L22" s="29"/>
      <c r="M22" s="29"/>
      <c r="N22" s="29"/>
      <c r="O22" s="29"/>
      <c r="P22" s="29"/>
      <c r="Q22" s="29"/>
    </row>
    <row r="23" spans="1:17">
      <c r="A23" s="6">
        <v>40057</v>
      </c>
      <c r="B23" s="12">
        <v>50.85</v>
      </c>
      <c r="C23" s="12"/>
      <c r="D23" s="12">
        <v>1</v>
      </c>
      <c r="E23" s="8">
        <v>1057.08</v>
      </c>
      <c r="F23" s="18">
        <f t="shared" si="1"/>
        <v>-3.8752362948960249E-2</v>
      </c>
      <c r="G23" s="7">
        <f t="shared" si="0"/>
        <v>3.4491240019676773E-2</v>
      </c>
      <c r="I23" s="24"/>
      <c r="J23" s="24"/>
      <c r="K23" s="24"/>
      <c r="L23" s="29"/>
      <c r="M23" s="29"/>
      <c r="N23" s="29"/>
      <c r="O23" s="29"/>
      <c r="P23" s="29"/>
      <c r="Q23" s="29"/>
    </row>
    <row r="24" spans="1:17">
      <c r="A24" s="6">
        <v>40087</v>
      </c>
      <c r="B24" s="12">
        <v>44.42</v>
      </c>
      <c r="C24" s="12">
        <v>0.13</v>
      </c>
      <c r="D24" s="12">
        <v>1</v>
      </c>
      <c r="E24" s="8">
        <v>1036.19</v>
      </c>
      <c r="F24" s="18">
        <f t="shared" si="1"/>
        <v>-0.12389380530973451</v>
      </c>
      <c r="G24" s="7">
        <f t="shared" si="0"/>
        <v>-2.0160395294299183E-2</v>
      </c>
      <c r="I24" s="24"/>
      <c r="J24" s="24"/>
      <c r="K24" s="33"/>
      <c r="L24" s="29"/>
      <c r="M24" s="29"/>
      <c r="N24" s="29"/>
      <c r="O24" s="29"/>
      <c r="P24" s="29"/>
      <c r="Q24" s="29"/>
    </row>
    <row r="25" spans="1:17">
      <c r="A25" s="6">
        <v>40119</v>
      </c>
      <c r="B25" s="12">
        <v>42.48</v>
      </c>
      <c r="C25" s="12"/>
      <c r="D25" s="12">
        <v>1</v>
      </c>
      <c r="E25" s="8">
        <v>1095.6300000000001</v>
      </c>
      <c r="F25" s="18">
        <f t="shared" si="1"/>
        <v>-4.367402071139137E-2</v>
      </c>
      <c r="G25" s="7">
        <f t="shared" si="0"/>
        <v>5.4251891605742862E-2</v>
      </c>
      <c r="J25" s="1"/>
      <c r="K25" s="3"/>
    </row>
    <row r="26" spans="1:17">
      <c r="A26" s="6">
        <v>40148</v>
      </c>
      <c r="B26" s="12">
        <v>45.04</v>
      </c>
      <c r="C26" s="12"/>
      <c r="D26" s="12">
        <v>1</v>
      </c>
      <c r="E26" s="8">
        <v>1115.0999999999999</v>
      </c>
      <c r="F26" s="18">
        <f t="shared" si="1"/>
        <v>6.0263653483992527E-2</v>
      </c>
      <c r="G26" s="7">
        <f t="shared" si="0"/>
        <v>1.7460317460317284E-2</v>
      </c>
      <c r="J26" s="1"/>
      <c r="K26" s="3"/>
    </row>
    <row r="27" spans="1:17">
      <c r="A27" s="6">
        <v>40182</v>
      </c>
      <c r="B27" s="12">
        <v>45.34</v>
      </c>
      <c r="C27" s="12">
        <v>0.13</v>
      </c>
      <c r="D27" s="12">
        <v>1</v>
      </c>
      <c r="E27" s="8">
        <v>1073.8699999999999</v>
      </c>
      <c r="F27" s="18">
        <f t="shared" si="1"/>
        <v>9.5470692717585324E-3</v>
      </c>
      <c r="G27" s="7">
        <f t="shared" si="0"/>
        <v>-3.8393846554983402E-2</v>
      </c>
      <c r="J27" s="1"/>
      <c r="K27" s="3"/>
    </row>
    <row r="28" spans="1:17">
      <c r="A28" s="6">
        <v>40210</v>
      </c>
      <c r="B28" s="12">
        <v>42.8</v>
      </c>
      <c r="C28" s="12"/>
      <c r="D28" s="12">
        <v>1</v>
      </c>
      <c r="E28" s="8">
        <v>1104.49</v>
      </c>
      <c r="F28" s="18">
        <f t="shared" si="1"/>
        <v>-5.6021173356859418E-2</v>
      </c>
      <c r="G28" s="7">
        <f t="shared" si="0"/>
        <v>2.7723202564079456E-2</v>
      </c>
    </row>
    <row r="29" spans="1:17">
      <c r="A29" s="6">
        <v>40238</v>
      </c>
      <c r="B29" s="12">
        <v>46.51</v>
      </c>
      <c r="C29" s="12"/>
      <c r="D29" s="12">
        <v>1</v>
      </c>
      <c r="E29" s="8">
        <v>1169.43</v>
      </c>
      <c r="F29" s="18">
        <f t="shared" si="1"/>
        <v>8.6682242990654232E-2</v>
      </c>
      <c r="G29" s="7">
        <f t="shared" si="0"/>
        <v>5.5531327227794781E-2</v>
      </c>
    </row>
    <row r="30" spans="1:17">
      <c r="A30" s="6">
        <v>40269</v>
      </c>
      <c r="B30" s="12">
        <v>52.84</v>
      </c>
      <c r="C30" s="12">
        <v>0.13</v>
      </c>
      <c r="D30" s="12">
        <v>1</v>
      </c>
      <c r="E30" s="8">
        <v>1186.69</v>
      </c>
      <c r="F30" s="18">
        <f t="shared" si="1"/>
        <v>0.13889486132014633</v>
      </c>
      <c r="G30" s="7">
        <f t="shared" si="0"/>
        <v>1.4544657829761765E-2</v>
      </c>
    </row>
    <row r="31" spans="1:17">
      <c r="A31" s="6">
        <v>40301</v>
      </c>
      <c r="B31" s="12">
        <v>46.92</v>
      </c>
      <c r="C31" s="12"/>
      <c r="D31" s="12">
        <v>1</v>
      </c>
      <c r="E31" s="8">
        <v>1089.4100000000001</v>
      </c>
      <c r="F31" s="18">
        <f t="shared" si="1"/>
        <v>-0.11203633610900836</v>
      </c>
      <c r="G31" s="7">
        <f t="shared" si="0"/>
        <v>-8.929604097630825E-2</v>
      </c>
    </row>
    <row r="32" spans="1:17">
      <c r="A32" s="6">
        <v>40330</v>
      </c>
      <c r="B32" s="12">
        <v>42.5</v>
      </c>
      <c r="C32" s="12"/>
      <c r="D32" s="12">
        <v>1</v>
      </c>
      <c r="E32" s="8">
        <v>1030.71</v>
      </c>
      <c r="F32" s="18">
        <f t="shared" si="1"/>
        <v>-9.4202898550724667E-2</v>
      </c>
      <c r="G32" s="7">
        <f t="shared" si="0"/>
        <v>-5.6951033753432141E-2</v>
      </c>
    </row>
    <row r="33" spans="1:7">
      <c r="A33" s="6">
        <v>40360</v>
      </c>
      <c r="B33" s="12">
        <v>48.29</v>
      </c>
      <c r="C33" s="12">
        <v>0.13</v>
      </c>
      <c r="D33" s="12">
        <v>1</v>
      </c>
      <c r="E33" s="8">
        <v>1101.5999999999999</v>
      </c>
      <c r="F33" s="18">
        <f t="shared" si="1"/>
        <v>0.13929411764705879</v>
      </c>
      <c r="G33" s="7">
        <f t="shared" si="0"/>
        <v>6.4351851851851744E-2</v>
      </c>
    </row>
    <row r="34" spans="1:7">
      <c r="A34" s="6">
        <v>40392</v>
      </c>
      <c r="B34" s="12">
        <v>44.66</v>
      </c>
      <c r="C34" s="12"/>
      <c r="D34" s="12">
        <v>1</v>
      </c>
      <c r="E34" s="8">
        <v>1049.33</v>
      </c>
      <c r="F34" s="18">
        <f t="shared" si="1"/>
        <v>-7.5170842824601417E-2</v>
      </c>
      <c r="G34" s="7">
        <f t="shared" si="0"/>
        <v>-4.9812737651644366E-2</v>
      </c>
    </row>
    <row r="35" spans="1:7">
      <c r="A35" s="6">
        <v>40422</v>
      </c>
      <c r="B35" s="12">
        <v>49.53</v>
      </c>
      <c r="C35" s="12"/>
      <c r="D35" s="12">
        <v>1</v>
      </c>
      <c r="E35" s="8">
        <v>1141.2</v>
      </c>
      <c r="F35" s="18">
        <f t="shared" si="1"/>
        <v>0.10904612628750571</v>
      </c>
      <c r="G35" s="7">
        <f t="shared" si="0"/>
        <v>8.0502979320014115E-2</v>
      </c>
    </row>
    <row r="36" spans="1:7">
      <c r="A36" s="6">
        <v>40452</v>
      </c>
      <c r="B36" s="12">
        <v>48.19</v>
      </c>
      <c r="C36" s="12">
        <v>0.13</v>
      </c>
      <c r="D36" s="12">
        <v>1</v>
      </c>
      <c r="E36" s="8">
        <v>1183.26</v>
      </c>
      <c r="F36" s="18">
        <f t="shared" si="1"/>
        <v>-2.442963860286702E-2</v>
      </c>
      <c r="G36" s="7">
        <f t="shared" si="0"/>
        <v>3.5545864814157453E-2</v>
      </c>
    </row>
    <row r="37" spans="1:7">
      <c r="A37" s="6">
        <v>40483</v>
      </c>
      <c r="B37" s="12">
        <v>57.83</v>
      </c>
      <c r="C37" s="12"/>
      <c r="D37" s="12">
        <v>1</v>
      </c>
      <c r="E37" s="8">
        <v>1180.55</v>
      </c>
      <c r="F37" s="18">
        <f t="shared" si="1"/>
        <v>0.20004150238638724</v>
      </c>
      <c r="G37" s="7">
        <f t="shared" si="0"/>
        <v>-2.2955402143069216E-3</v>
      </c>
    </row>
    <row r="38" spans="1:7">
      <c r="A38" s="6">
        <v>40513</v>
      </c>
      <c r="B38" s="12">
        <v>66.260000000000005</v>
      </c>
      <c r="C38" s="12"/>
      <c r="D38" s="12">
        <v>1</v>
      </c>
      <c r="E38" s="8">
        <v>1257.6400000000001</v>
      </c>
      <c r="F38" s="18">
        <f t="shared" si="1"/>
        <v>0.14577209061040994</v>
      </c>
      <c r="G38" s="7">
        <f t="shared" si="0"/>
        <v>6.1297350593174628E-2</v>
      </c>
    </row>
    <row r="39" spans="1:7">
      <c r="A39" s="6">
        <v>40546</v>
      </c>
      <c r="B39" s="12">
        <v>69.19</v>
      </c>
      <c r="C39" s="12">
        <v>0.13</v>
      </c>
      <c r="D39" s="12">
        <v>1</v>
      </c>
      <c r="E39" s="8">
        <v>1286.1199999999999</v>
      </c>
      <c r="F39" s="18">
        <f t="shared" si="1"/>
        <v>4.6181708421370239E-2</v>
      </c>
      <c r="G39" s="7">
        <f t="shared" si="0"/>
        <v>2.2144123409946034E-2</v>
      </c>
    </row>
    <row r="40" spans="1:7">
      <c r="A40" s="6">
        <v>40575</v>
      </c>
      <c r="B40" s="12">
        <v>70.760000000000005</v>
      </c>
      <c r="C40" s="12"/>
      <c r="D40" s="12">
        <v>1</v>
      </c>
      <c r="E40" s="8">
        <v>1327.22</v>
      </c>
      <c r="F40" s="18">
        <f t="shared" si="1"/>
        <v>2.2691140338199269E-2</v>
      </c>
      <c r="G40" s="7">
        <f t="shared" si="0"/>
        <v>3.0966983619897331E-2</v>
      </c>
    </row>
    <row r="41" spans="1:7">
      <c r="A41" s="6">
        <v>40603</v>
      </c>
      <c r="B41" s="12">
        <v>73.66</v>
      </c>
      <c r="C41" s="12"/>
      <c r="D41" s="12">
        <v>1</v>
      </c>
      <c r="E41" s="8">
        <v>1325.83</v>
      </c>
      <c r="F41" s="18">
        <f t="shared" si="1"/>
        <v>4.0983606557376928E-2</v>
      </c>
      <c r="G41" s="7">
        <f t="shared" si="0"/>
        <v>-1.0483998702700197E-3</v>
      </c>
    </row>
    <row r="42" spans="1:7">
      <c r="A42" s="6">
        <v>40634</v>
      </c>
      <c r="B42" s="12">
        <v>69.94</v>
      </c>
      <c r="C42" s="12">
        <v>0.13</v>
      </c>
      <c r="D42" s="12">
        <v>1</v>
      </c>
      <c r="E42" s="8">
        <v>1363.61</v>
      </c>
      <c r="F42" s="18">
        <f t="shared" si="1"/>
        <v>-4.8737442302470797E-2</v>
      </c>
      <c r="G42" s="7">
        <f t="shared" si="0"/>
        <v>2.7705868980133597E-2</v>
      </c>
    </row>
    <row r="43" spans="1:7">
      <c r="A43" s="6">
        <v>40665</v>
      </c>
      <c r="B43" s="12">
        <v>68.930000000000007</v>
      </c>
      <c r="C43" s="12"/>
      <c r="D43" s="12">
        <v>1</v>
      </c>
      <c r="E43" s="8">
        <v>1345.2</v>
      </c>
      <c r="F43" s="18">
        <f t="shared" si="1"/>
        <v>-1.4440949385187174E-2</v>
      </c>
      <c r="G43" s="7">
        <f t="shared" si="0"/>
        <v>-1.3685697294082555E-2</v>
      </c>
    </row>
    <row r="44" spans="1:7">
      <c r="A44" s="6">
        <v>40695</v>
      </c>
      <c r="B44" s="12">
        <v>64.66</v>
      </c>
      <c r="C44" s="12"/>
      <c r="D44" s="12">
        <v>1</v>
      </c>
      <c r="E44" s="8">
        <v>1320.64</v>
      </c>
      <c r="F44" s="18">
        <f t="shared" si="1"/>
        <v>-6.1946902654867401E-2</v>
      </c>
      <c r="G44" s="7">
        <f t="shared" si="0"/>
        <v>-1.8597043857523581E-2</v>
      </c>
    </row>
    <row r="45" spans="1:7">
      <c r="A45" s="6">
        <v>40725</v>
      </c>
      <c r="B45" s="12">
        <v>63.53</v>
      </c>
      <c r="C45" s="12">
        <v>0.13</v>
      </c>
      <c r="D45" s="12">
        <v>1</v>
      </c>
      <c r="E45" s="8">
        <v>1292.28</v>
      </c>
      <c r="F45" s="18">
        <f t="shared" si="1"/>
        <v>-1.5465511908444101E-2</v>
      </c>
      <c r="G45" s="7">
        <f t="shared" si="0"/>
        <v>-2.1945708360417347E-2</v>
      </c>
    </row>
    <row r="46" spans="1:7">
      <c r="A46" s="6">
        <v>40756</v>
      </c>
      <c r="B46" s="12">
        <v>60.72</v>
      </c>
      <c r="C46" s="12"/>
      <c r="D46" s="12">
        <v>1</v>
      </c>
      <c r="E46" s="8">
        <v>1218.8900000000001</v>
      </c>
      <c r="F46" s="18">
        <f t="shared" si="1"/>
        <v>-4.423107193451916E-2</v>
      </c>
      <c r="G46" s="7">
        <f t="shared" si="0"/>
        <v>-6.0210519407001339E-2</v>
      </c>
    </row>
    <row r="47" spans="1:7">
      <c r="A47" s="6">
        <v>40787</v>
      </c>
      <c r="B47" s="12">
        <v>46.55</v>
      </c>
      <c r="C47" s="12"/>
      <c r="D47" s="12">
        <v>1</v>
      </c>
      <c r="E47" s="8">
        <v>1131.42</v>
      </c>
      <c r="F47" s="18">
        <f t="shared" si="1"/>
        <v>-0.23336627140974969</v>
      </c>
      <c r="G47" s="7">
        <f t="shared" si="0"/>
        <v>-7.7309929115624634E-2</v>
      </c>
    </row>
    <row r="48" spans="1:7">
      <c r="A48" s="6">
        <v>40819</v>
      </c>
      <c r="B48" s="12">
        <v>56.85</v>
      </c>
      <c r="C48" s="12">
        <v>0.13</v>
      </c>
      <c r="D48" s="12">
        <v>1</v>
      </c>
      <c r="E48" s="8">
        <v>1253.3</v>
      </c>
      <c r="F48" s="18">
        <f t="shared" si="1"/>
        <v>0.22406015037593996</v>
      </c>
      <c r="G48" s="7">
        <f t="shared" si="0"/>
        <v>9.7247267214553484E-2</v>
      </c>
    </row>
    <row r="49" spans="1:11">
      <c r="A49" s="6">
        <v>40848</v>
      </c>
      <c r="B49" s="12">
        <v>54.82</v>
      </c>
      <c r="C49" s="12"/>
      <c r="D49" s="12">
        <v>1</v>
      </c>
      <c r="E49" s="8">
        <v>1246.96</v>
      </c>
      <c r="F49" s="18">
        <f t="shared" si="1"/>
        <v>-3.570800351802992E-2</v>
      </c>
      <c r="G49" s="7">
        <f t="shared" si="0"/>
        <v>-5.08436517610823E-3</v>
      </c>
    </row>
    <row r="50" spans="1:11">
      <c r="A50" s="6">
        <v>40878</v>
      </c>
      <c r="B50" s="12">
        <v>50.25</v>
      </c>
      <c r="C50" s="12"/>
      <c r="D50" s="12">
        <v>1</v>
      </c>
      <c r="E50" s="8">
        <v>1257.5999999999999</v>
      </c>
      <c r="F50" s="18">
        <f t="shared" si="1"/>
        <v>-8.3363735862823793E-2</v>
      </c>
      <c r="G50" s="7">
        <f t="shared" si="0"/>
        <v>8.4605597964375577E-3</v>
      </c>
    </row>
    <row r="51" spans="1:11">
      <c r="A51" s="6">
        <v>40911</v>
      </c>
      <c r="B51" s="12">
        <v>56.24</v>
      </c>
      <c r="C51" s="12">
        <v>0.13</v>
      </c>
      <c r="D51" s="12">
        <v>1</v>
      </c>
      <c r="E51" s="8">
        <v>1312.41</v>
      </c>
      <c r="F51" s="18">
        <f t="shared" si="1"/>
        <v>0.12179104477611943</v>
      </c>
      <c r="G51" s="7">
        <f t="shared" si="0"/>
        <v>4.1762863739227961E-2</v>
      </c>
    </row>
    <row r="52" spans="1:11">
      <c r="A52" s="6">
        <v>40940</v>
      </c>
      <c r="B52" s="12">
        <v>60.48</v>
      </c>
      <c r="C52" s="12"/>
      <c r="D52" s="12">
        <v>1</v>
      </c>
      <c r="E52" s="8">
        <v>1365.68</v>
      </c>
      <c r="F52" s="18">
        <f t="shared" si="1"/>
        <v>7.539118065433846E-2</v>
      </c>
      <c r="G52" s="7">
        <f t="shared" si="0"/>
        <v>3.9006209360904445E-2</v>
      </c>
    </row>
    <row r="53" spans="1:11">
      <c r="A53" s="6">
        <v>40969</v>
      </c>
      <c r="B53" s="12">
        <v>60.04</v>
      </c>
      <c r="C53" s="12"/>
      <c r="D53" s="12">
        <v>1</v>
      </c>
      <c r="E53" s="8">
        <v>1408.47</v>
      </c>
      <c r="F53" s="18">
        <f t="shared" si="1"/>
        <v>-7.2751322751322383E-3</v>
      </c>
      <c r="G53" s="7">
        <f t="shared" si="0"/>
        <v>3.0380483787372087E-2</v>
      </c>
    </row>
    <row r="54" spans="1:11">
      <c r="A54" s="6">
        <v>41001</v>
      </c>
      <c r="B54" s="12">
        <v>57.75</v>
      </c>
      <c r="C54" s="12">
        <v>0.16</v>
      </c>
      <c r="D54" s="12">
        <v>1</v>
      </c>
      <c r="E54" s="8">
        <v>1397.91</v>
      </c>
      <c r="F54" s="18">
        <f t="shared" si="1"/>
        <v>-3.5476349100599582E-2</v>
      </c>
      <c r="G54" s="7">
        <f t="shared" si="0"/>
        <v>-7.5541343863338448E-3</v>
      </c>
    </row>
    <row r="55" spans="1:11">
      <c r="A55" s="6">
        <v>41030</v>
      </c>
      <c r="B55" s="12">
        <v>46.88</v>
      </c>
      <c r="C55" s="12"/>
      <c r="D55" s="12">
        <v>1</v>
      </c>
      <c r="E55" s="8">
        <v>1310.33</v>
      </c>
      <c r="F55" s="18">
        <f t="shared" si="1"/>
        <v>-0.18822510822510818</v>
      </c>
      <c r="G55" s="7">
        <f t="shared" si="0"/>
        <v>-6.6838124747201202E-2</v>
      </c>
    </row>
    <row r="56" spans="1:11">
      <c r="A56" s="6">
        <v>41061</v>
      </c>
      <c r="B56" s="12">
        <v>49.34</v>
      </c>
      <c r="C56" s="12"/>
      <c r="D56" s="12">
        <v>1</v>
      </c>
      <c r="E56" s="8">
        <v>1362.16</v>
      </c>
      <c r="F56" s="18">
        <f t="shared" si="1"/>
        <v>5.2474402730375444E-2</v>
      </c>
      <c r="G56" s="7">
        <f t="shared" si="0"/>
        <v>3.8049861983908022E-2</v>
      </c>
    </row>
    <row r="57" spans="1:11">
      <c r="A57" s="6">
        <v>41092</v>
      </c>
      <c r="B57" s="12">
        <v>49.58</v>
      </c>
      <c r="C57" s="12">
        <v>0.16</v>
      </c>
      <c r="D57" s="12">
        <v>1</v>
      </c>
      <c r="E57" s="8">
        <v>1379.32</v>
      </c>
      <c r="F57" s="18">
        <f t="shared" si="1"/>
        <v>8.1070125658693742E-3</v>
      </c>
      <c r="G57" s="7">
        <f t="shared" si="0"/>
        <v>1.2440912913609499E-2</v>
      </c>
    </row>
    <row r="58" spans="1:11">
      <c r="A58" s="6">
        <v>41122</v>
      </c>
      <c r="B58" s="12">
        <v>51.5</v>
      </c>
      <c r="C58" s="12"/>
      <c r="D58" s="12">
        <v>1</v>
      </c>
      <c r="E58" s="8">
        <v>1406.58</v>
      </c>
      <c r="F58" s="18">
        <f t="shared" si="1"/>
        <v>3.8725292456635779E-2</v>
      </c>
      <c r="G58" s="7">
        <f t="shared" si="0"/>
        <v>1.9380340968874855E-2</v>
      </c>
    </row>
    <row r="59" spans="1:11">
      <c r="A59" s="6">
        <v>41156</v>
      </c>
      <c r="B59" s="12">
        <v>56.28</v>
      </c>
      <c r="C59" s="12"/>
      <c r="D59" s="12">
        <v>1</v>
      </c>
      <c r="E59" s="8">
        <v>1440.67</v>
      </c>
      <c r="F59" s="18">
        <f t="shared" si="1"/>
        <v>9.2815533980582551E-2</v>
      </c>
      <c r="G59" s="7">
        <f t="shared" si="0"/>
        <v>2.3662601428502118E-2</v>
      </c>
      <c r="I59" s="36" t="s">
        <v>42</v>
      </c>
      <c r="J59" s="36"/>
      <c r="K59" s="36"/>
    </row>
    <row r="60" spans="1:11">
      <c r="A60" s="6">
        <v>41183</v>
      </c>
      <c r="B60" s="12">
        <v>55.85</v>
      </c>
      <c r="C60" s="12">
        <v>0.16</v>
      </c>
      <c r="D60" s="12">
        <v>1</v>
      </c>
      <c r="E60" s="8">
        <v>1412.16</v>
      </c>
      <c r="F60" s="18">
        <f t="shared" si="1"/>
        <v>-4.797441364605538E-3</v>
      </c>
      <c r="G60" s="7">
        <f t="shared" si="0"/>
        <v>-2.0188930432812138E-2</v>
      </c>
      <c r="I60" s="36">
        <f>((E60-E3)/E60)*100</f>
        <v>2.3800419215952955</v>
      </c>
      <c r="J60" s="36"/>
      <c r="K60" s="36"/>
    </row>
    <row r="61" spans="1:11">
      <c r="A61" s="14">
        <v>41214</v>
      </c>
      <c r="B61" s="15">
        <v>52.16</v>
      </c>
      <c r="C61" s="15"/>
      <c r="D61" s="15">
        <v>1</v>
      </c>
      <c r="E61" s="16">
        <v>1379.85</v>
      </c>
      <c r="F61" s="19">
        <f t="shared" si="1"/>
        <v>-6.606982990152202E-2</v>
      </c>
      <c r="G61" s="11">
        <f t="shared" si="0"/>
        <v>-2.3415588650940445E-2</v>
      </c>
    </row>
    <row r="62" spans="1:11">
      <c r="G62" s="34"/>
      <c r="H62" s="35"/>
    </row>
    <row r="63" spans="1:11">
      <c r="E63" t="s">
        <v>35</v>
      </c>
      <c r="G63" s="34"/>
    </row>
  </sheetData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4"/>
  <sheetViews>
    <sheetView topLeftCell="A19" workbookViewId="0">
      <selection activeCell="I32" sqref="I32"/>
    </sheetView>
  </sheetViews>
  <sheetFormatPr defaultRowHeight="15"/>
  <cols>
    <col min="2" max="2" width="3.7109375" customWidth="1"/>
    <col min="3" max="3" width="21.42578125" bestFit="1" customWidth="1"/>
    <col min="4" max="4" width="12" bestFit="1" customWidth="1"/>
    <col min="5" max="5" width="14.5703125" bestFit="1" customWidth="1"/>
    <col min="6" max="7" width="12" bestFit="1" customWidth="1"/>
    <col min="8" max="8" width="13.42578125" bestFit="1" customWidth="1"/>
    <col min="9" max="9" width="12" bestFit="1" customWidth="1"/>
    <col min="10" max="10" width="12.7109375" bestFit="1" customWidth="1"/>
    <col min="11" max="11" width="12.5703125" bestFit="1" customWidth="1"/>
    <col min="12" max="12" width="4" customWidth="1"/>
  </cols>
  <sheetData>
    <row r="1" spans="2:12">
      <c r="C1" s="37" t="s">
        <v>34</v>
      </c>
      <c r="D1" s="25"/>
    </row>
    <row r="2" spans="2:12">
      <c r="C2" s="4"/>
      <c r="D2" s="4"/>
    </row>
    <row r="3" spans="2:12">
      <c r="B3" s="56"/>
      <c r="C3" s="57" t="s">
        <v>7</v>
      </c>
      <c r="D3" s="57"/>
      <c r="E3" s="57"/>
      <c r="F3" s="57"/>
      <c r="G3" s="57"/>
      <c r="H3" s="57"/>
      <c r="I3" s="57"/>
      <c r="J3" s="57"/>
      <c r="K3" s="57"/>
      <c r="L3" s="58"/>
    </row>
    <row r="4" spans="2:12" ht="15.75" thickBot="1">
      <c r="B4" s="59"/>
      <c r="C4" s="35"/>
      <c r="D4" s="35"/>
      <c r="E4" s="35"/>
      <c r="F4" s="35"/>
      <c r="G4" s="35"/>
      <c r="H4" s="35"/>
      <c r="I4" s="35"/>
      <c r="J4" s="35"/>
      <c r="K4" s="35"/>
      <c r="L4" s="60"/>
    </row>
    <row r="5" spans="2:12">
      <c r="B5" s="59"/>
      <c r="C5" s="23" t="s">
        <v>8</v>
      </c>
      <c r="D5" s="23"/>
      <c r="E5" s="35"/>
      <c r="F5" s="35"/>
      <c r="G5" s="35"/>
      <c r="H5" s="35"/>
      <c r="I5" s="35"/>
      <c r="J5" s="35"/>
      <c r="K5" s="35"/>
      <c r="L5" s="60"/>
    </row>
    <row r="6" spans="2:12">
      <c r="B6" s="59"/>
      <c r="C6" s="20" t="s">
        <v>9</v>
      </c>
      <c r="D6" s="20">
        <v>0.63801680105228642</v>
      </c>
      <c r="E6" s="35"/>
      <c r="F6" s="35"/>
      <c r="G6" s="31"/>
      <c r="H6" s="35"/>
      <c r="I6" s="35"/>
      <c r="J6" s="35"/>
      <c r="K6" s="35"/>
      <c r="L6" s="60"/>
    </row>
    <row r="7" spans="2:12">
      <c r="B7" s="59"/>
      <c r="C7" s="20" t="s">
        <v>10</v>
      </c>
      <c r="D7" s="20">
        <v>0.40706543842499276</v>
      </c>
      <c r="E7" s="35"/>
      <c r="F7" s="35"/>
      <c r="G7" s="35"/>
      <c r="H7" s="35"/>
      <c r="I7" s="35"/>
      <c r="J7" s="35"/>
      <c r="K7" s="35"/>
      <c r="L7" s="60"/>
    </row>
    <row r="8" spans="2:12">
      <c r="B8" s="59"/>
      <c r="C8" s="20" t="s">
        <v>11</v>
      </c>
      <c r="D8" s="20">
        <v>0.39666307769560666</v>
      </c>
      <c r="E8" s="35"/>
      <c r="F8" s="35"/>
      <c r="G8" s="35"/>
      <c r="H8" s="35"/>
      <c r="I8" s="35"/>
      <c r="J8" s="35"/>
      <c r="K8" s="35"/>
      <c r="L8" s="60"/>
    </row>
    <row r="9" spans="2:12">
      <c r="B9" s="59"/>
      <c r="C9" s="20" t="s">
        <v>12</v>
      </c>
      <c r="D9" s="20">
        <v>9.6968012039908111E-2</v>
      </c>
      <c r="E9" s="35"/>
      <c r="F9" s="35"/>
      <c r="G9" s="35"/>
      <c r="H9" s="35"/>
      <c r="I9" s="35"/>
      <c r="J9" s="35"/>
      <c r="K9" s="35"/>
      <c r="L9" s="60"/>
    </row>
    <row r="10" spans="2:12" ht="15.75" thickBot="1">
      <c r="B10" s="59"/>
      <c r="C10" s="21" t="s">
        <v>13</v>
      </c>
      <c r="D10" s="21">
        <v>59</v>
      </c>
      <c r="E10" s="35"/>
      <c r="F10" s="35"/>
      <c r="G10" s="35"/>
      <c r="H10" s="35"/>
      <c r="I10" s="35"/>
      <c r="J10" s="35"/>
      <c r="K10" s="35"/>
      <c r="L10" s="60"/>
    </row>
    <row r="11" spans="2:12">
      <c r="B11" s="59"/>
      <c r="C11" s="35"/>
      <c r="D11" s="35"/>
      <c r="E11" s="35"/>
      <c r="F11" s="35"/>
      <c r="G11" s="35"/>
      <c r="H11" s="35"/>
      <c r="I11" s="35"/>
      <c r="J11" s="35"/>
      <c r="K11" s="35"/>
      <c r="L11" s="60"/>
    </row>
    <row r="12" spans="2:12" ht="15.75" thickBot="1">
      <c r="B12" s="59"/>
      <c r="C12" s="35" t="s">
        <v>14</v>
      </c>
      <c r="D12" s="35"/>
      <c r="E12" s="35"/>
      <c r="F12" s="35"/>
      <c r="G12" s="35"/>
      <c r="H12" s="35"/>
      <c r="I12" s="35"/>
      <c r="J12" s="35"/>
      <c r="K12" s="35"/>
      <c r="L12" s="60"/>
    </row>
    <row r="13" spans="2:12">
      <c r="B13" s="59"/>
      <c r="C13" s="22"/>
      <c r="D13" s="22" t="s">
        <v>19</v>
      </c>
      <c r="E13" s="22" t="s">
        <v>20</v>
      </c>
      <c r="F13" s="22" t="s">
        <v>21</v>
      </c>
      <c r="G13" s="22" t="s">
        <v>22</v>
      </c>
      <c r="H13" s="22" t="s">
        <v>23</v>
      </c>
      <c r="I13" s="35"/>
      <c r="J13" s="35"/>
      <c r="K13" s="35"/>
      <c r="L13" s="60"/>
    </row>
    <row r="14" spans="2:12">
      <c r="B14" s="59"/>
      <c r="C14" s="20" t="s">
        <v>15</v>
      </c>
      <c r="D14" s="20">
        <v>1</v>
      </c>
      <c r="E14" s="20">
        <v>0.36795042152380886</v>
      </c>
      <c r="F14" s="20">
        <v>0.36795042152380886</v>
      </c>
      <c r="G14" s="20">
        <v>39.132024836925282</v>
      </c>
      <c r="H14" s="20">
        <v>5.4677669888897377E-8</v>
      </c>
      <c r="I14" s="35"/>
      <c r="J14" s="35"/>
      <c r="K14" s="35"/>
      <c r="L14" s="60"/>
    </row>
    <row r="15" spans="2:12">
      <c r="B15" s="59"/>
      <c r="C15" s="20" t="s">
        <v>16</v>
      </c>
      <c r="D15" s="20">
        <v>57</v>
      </c>
      <c r="E15" s="20">
        <v>0.53595933546139052</v>
      </c>
      <c r="F15" s="20">
        <v>9.402795358971764E-3</v>
      </c>
      <c r="G15" s="20"/>
      <c r="H15" s="20"/>
      <c r="I15" s="35"/>
      <c r="J15" s="35"/>
      <c r="K15" s="35"/>
      <c r="L15" s="60"/>
    </row>
    <row r="16" spans="2:12" ht="15.75" thickBot="1">
      <c r="B16" s="59"/>
      <c r="C16" s="21" t="s">
        <v>17</v>
      </c>
      <c r="D16" s="21">
        <v>58</v>
      </c>
      <c r="E16" s="21">
        <v>0.90390975698519938</v>
      </c>
      <c r="F16" s="21"/>
      <c r="G16" s="21"/>
      <c r="H16" s="21"/>
      <c r="I16" s="35"/>
      <c r="J16" s="35"/>
      <c r="K16" s="35"/>
      <c r="L16" s="60"/>
    </row>
    <row r="17" spans="2:12" ht="15.75" thickBot="1">
      <c r="B17" s="59"/>
      <c r="C17" s="35"/>
      <c r="D17" s="35"/>
      <c r="E17" s="35"/>
      <c r="F17" s="35"/>
      <c r="G17" s="35"/>
      <c r="H17" s="35"/>
      <c r="I17" s="35"/>
      <c r="J17" s="35"/>
      <c r="K17" s="35"/>
      <c r="L17" s="60"/>
    </row>
    <row r="18" spans="2:12">
      <c r="B18" s="59"/>
      <c r="C18" s="22"/>
      <c r="D18" s="22" t="s">
        <v>24</v>
      </c>
      <c r="E18" s="22" t="s">
        <v>12</v>
      </c>
      <c r="F18" s="22" t="s">
        <v>25</v>
      </c>
      <c r="G18" s="22" t="s">
        <v>26</v>
      </c>
      <c r="H18" s="22" t="s">
        <v>27</v>
      </c>
      <c r="I18" s="22" t="s">
        <v>28</v>
      </c>
      <c r="J18" s="22" t="s">
        <v>29</v>
      </c>
      <c r="K18" s="22" t="s">
        <v>30</v>
      </c>
      <c r="L18" s="60"/>
    </row>
    <row r="19" spans="2:12">
      <c r="B19" s="59"/>
      <c r="C19" s="20" t="s">
        <v>18</v>
      </c>
      <c r="D19" s="20">
        <v>2.2059201867259716E-3</v>
      </c>
      <c r="E19" s="20">
        <v>1.2637611874238376E-2</v>
      </c>
      <c r="F19" s="20">
        <v>0.17455198091838176</v>
      </c>
      <c r="G19" s="20">
        <v>0.86205020319184655</v>
      </c>
      <c r="H19" s="20">
        <v>-2.3100460884913871E-2</v>
      </c>
      <c r="I19" s="20">
        <v>2.7512301258365814E-2</v>
      </c>
      <c r="J19" s="20">
        <v>-2.3100460884913871E-2</v>
      </c>
      <c r="K19" s="20">
        <v>2.7512301258365814E-2</v>
      </c>
      <c r="L19" s="60"/>
    </row>
    <row r="20" spans="2:12" ht="15.75" thickBot="1">
      <c r="B20" s="59"/>
      <c r="C20" s="21" t="s">
        <v>31</v>
      </c>
      <c r="D20" s="21">
        <v>1.3740492577885526</v>
      </c>
      <c r="E20" s="21">
        <v>0.21965249545591295</v>
      </c>
      <c r="F20" s="21">
        <v>6.2555595142980822</v>
      </c>
      <c r="G20" s="21">
        <v>5.4677669888897377E-8</v>
      </c>
      <c r="H20" s="21">
        <v>0.93420272597069132</v>
      </c>
      <c r="I20" s="21">
        <v>1.8138957896064138</v>
      </c>
      <c r="J20" s="21">
        <v>0.93420272597069132</v>
      </c>
      <c r="K20" s="21">
        <v>1.8138957896064138</v>
      </c>
      <c r="L20" s="60"/>
    </row>
    <row r="21" spans="2:12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3"/>
    </row>
    <row r="22" spans="2:12">
      <c r="C22" s="4"/>
      <c r="D22" s="4"/>
    </row>
    <row r="23" spans="2:12">
      <c r="C23" s="39" t="s">
        <v>36</v>
      </c>
      <c r="D23" s="4"/>
    </row>
    <row r="24" spans="2:12">
      <c r="C24" s="38"/>
      <c r="D24" s="24"/>
      <c r="E24" s="24"/>
    </row>
    <row r="25" spans="2:12">
      <c r="C25" s="45" t="s">
        <v>32</v>
      </c>
      <c r="D25" s="50">
        <v>1.37</v>
      </c>
      <c r="E25" s="33"/>
    </row>
    <row r="26" spans="2:12">
      <c r="C26" s="64" t="s">
        <v>38</v>
      </c>
      <c r="D26" s="52">
        <v>0.93</v>
      </c>
      <c r="E26" s="33"/>
    </row>
    <row r="27" spans="2:12">
      <c r="C27" s="51" t="s">
        <v>37</v>
      </c>
      <c r="D27" s="52">
        <v>1.81</v>
      </c>
      <c r="E27" s="33"/>
    </row>
    <row r="28" spans="2:12" ht="17.25">
      <c r="C28" s="51" t="s">
        <v>33</v>
      </c>
      <c r="D28" s="53">
        <v>0.41</v>
      </c>
      <c r="E28" s="29"/>
    </row>
    <row r="29" spans="2:12" ht="15.75">
      <c r="C29" s="54" t="s">
        <v>39</v>
      </c>
      <c r="D29" s="55">
        <v>1.61</v>
      </c>
      <c r="E29" s="29" t="s">
        <v>41</v>
      </c>
    </row>
    <row r="30" spans="2:12" ht="15.75">
      <c r="C30" s="46" t="s">
        <v>40</v>
      </c>
      <c r="D30" s="47">
        <v>2.38</v>
      </c>
      <c r="E30" t="s">
        <v>43</v>
      </c>
      <c r="G30" s="24"/>
      <c r="H30" s="24"/>
    </row>
    <row r="31" spans="2:12">
      <c r="C31" s="4"/>
      <c r="D31" s="4"/>
      <c r="G31" s="24"/>
      <c r="H31" s="33"/>
    </row>
    <row r="32" spans="2:12" ht="18" customHeight="1">
      <c r="C32" s="44" t="s">
        <v>44</v>
      </c>
      <c r="D32" s="4"/>
    </row>
    <row r="33" spans="3:4">
      <c r="C33" s="4"/>
      <c r="D33" s="4"/>
    </row>
    <row r="34" spans="3:4">
      <c r="C34" s="48" t="s">
        <v>45</v>
      </c>
      <c r="D34" s="49">
        <f>D29+(D25*(D30-D29))</f>
        <v>2.6648999999999998</v>
      </c>
    </row>
    <row r="35" spans="3:4" ht="27">
      <c r="C35" s="42" t="s">
        <v>46</v>
      </c>
      <c r="D35" s="43">
        <f>D29+(D26*(D30-D29))</f>
        <v>2.3260999999999998</v>
      </c>
    </row>
    <row r="36" spans="3:4" ht="17.25" customHeight="1">
      <c r="C36" s="40" t="s">
        <v>47</v>
      </c>
      <c r="D36" s="41">
        <f>D29+(D27*(D30-D29))</f>
        <v>3.0036999999999998</v>
      </c>
    </row>
    <row r="37" spans="3:4">
      <c r="C37" s="4"/>
      <c r="D37" s="4"/>
    </row>
    <row r="38" spans="3:4">
      <c r="C38" s="4"/>
      <c r="D38" s="4"/>
    </row>
    <row r="39" spans="3:4">
      <c r="C39" s="4"/>
      <c r="D39" s="4"/>
    </row>
    <row r="40" spans="3:4">
      <c r="C40" s="4"/>
      <c r="D40" s="4"/>
    </row>
    <row r="41" spans="3:4">
      <c r="C41" s="4"/>
      <c r="D41" s="4"/>
    </row>
    <row r="42" spans="3:4">
      <c r="C42" s="4"/>
      <c r="D42" s="4"/>
    </row>
    <row r="43" spans="3:4">
      <c r="C43" s="4"/>
      <c r="D43" s="4"/>
    </row>
    <row r="44" spans="3:4">
      <c r="C44" s="4"/>
      <c r="D44" s="4"/>
    </row>
    <row r="45" spans="3:4">
      <c r="C45" s="4"/>
      <c r="D45" s="4"/>
    </row>
    <row r="46" spans="3:4">
      <c r="C46" s="4"/>
      <c r="D46" s="4"/>
    </row>
    <row r="47" spans="3:4">
      <c r="C47" s="4"/>
      <c r="D47" s="4"/>
    </row>
    <row r="48" spans="3:4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</sheetData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/>
  </sheetViews>
  <sheetFormatPr defaultRowHeight="15"/>
  <cols>
    <col min="1" max="1" width="3.28515625" customWidth="1"/>
    <col min="2" max="2" width="13.140625" bestFit="1" customWidth="1"/>
  </cols>
  <sheetData>
    <row r="1" spans="1:1">
      <c r="A1" s="65" t="s">
        <v>48</v>
      </c>
    </row>
    <row r="29" spans="1:1">
      <c r="A29" s="65" t="s">
        <v>49</v>
      </c>
    </row>
    <row r="41" spans="1:7">
      <c r="A41" t="s">
        <v>50</v>
      </c>
    </row>
    <row r="43" spans="1:7" ht="14.25" customHeight="1">
      <c r="B43" s="39" t="s">
        <v>51</v>
      </c>
      <c r="C43" s="4"/>
    </row>
    <row r="44" spans="1:7">
      <c r="B44" s="38"/>
      <c r="C44" s="24"/>
      <c r="D44" s="24"/>
    </row>
    <row r="45" spans="1:7">
      <c r="B45" s="45" t="s">
        <v>32</v>
      </c>
      <c r="C45" s="50">
        <v>0.05</v>
      </c>
      <c r="D45" s="33"/>
    </row>
    <row r="46" spans="1:7" ht="15.75">
      <c r="B46" s="54" t="s">
        <v>39</v>
      </c>
      <c r="C46" s="55">
        <v>1.61</v>
      </c>
      <c r="D46" s="29" t="s">
        <v>41</v>
      </c>
    </row>
    <row r="47" spans="1:7" ht="15.75">
      <c r="B47" s="46" t="s">
        <v>40</v>
      </c>
      <c r="C47" s="47">
        <v>2.38</v>
      </c>
      <c r="D47" t="s">
        <v>43</v>
      </c>
      <c r="F47" s="24"/>
      <c r="G47" s="24"/>
    </row>
    <row r="49" spans="2:2">
      <c r="B49" t="s">
        <v>52</v>
      </c>
    </row>
    <row r="50" spans="2:2">
      <c r="B50" t="s">
        <v>53</v>
      </c>
    </row>
  </sheetData>
  <phoneticPr fontId="1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FLR Return Calcs.</vt:lpstr>
      <vt:lpstr>FLR Regression</vt:lpstr>
      <vt:lpstr>Bond Rating</vt:lpstr>
    </vt:vector>
  </TitlesOfParts>
  <Company>FM Global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Gutman</dc:creator>
  <cp:lastModifiedBy>egu60183</cp:lastModifiedBy>
  <dcterms:created xsi:type="dcterms:W3CDTF">2012-11-10T19:41:50Z</dcterms:created>
  <dcterms:modified xsi:type="dcterms:W3CDTF">2012-11-17T23:16:48Z</dcterms:modified>
</cp:coreProperties>
</file>